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ASEG/"/>
    </mc:Choice>
  </mc:AlternateContent>
  <xr:revisionPtr revIDLastSave="10" documentId="8_{BBCDC9AB-E9E5-43E2-ADA6-035F6EB3D9C8}" xr6:coauthVersionLast="47" xr6:coauthVersionMax="47" xr10:uidLastSave="{E0B0838B-E9AE-48F8-9C8F-69AF63ACB2E3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64" l="1"/>
  <c r="C39" i="64"/>
  <c r="C114" i="62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15" i="63"/>
  <c r="C7" i="63"/>
  <c r="C20" i="63" l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<sst xmlns="http://schemas.openxmlformats.org/spreadsheetml/2006/main" count="951" uniqueCount="674">
  <si>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</si>
  <si>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</si>
  <si>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</si>
  <si>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</si>
  <si>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</si>
  <si>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</si>
  <si>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</si>
  <si>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</si>
  <si>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</si>
  <si>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</si>
  <si>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</si>
  <si>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</si>
  <si>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</si>
  <si>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</si>
  <si>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</si>
  <si>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</si>
  <si>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</si>
  <si>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</si>
  <si>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</si>
  <si>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</si>
  <si>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</si>
  <si>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</si>
  <si>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</si>
  <si>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</si>
  <si>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</si>
  <si>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</si>
  <si>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</si>
  <si>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</si>
  <si>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</si>
  <si>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</si>
  <si>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</si>
  <si>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</si>
  <si>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</si>
  <si>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</si>
  <si>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</si>
  <si>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</si>
  <si>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</si>
  <si>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</si>
  <si>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</si>
  <si>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</si>
  <si>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</si>
  <si>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</si>
  <si>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</si>
  <si>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</si>
  <si>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</si>
  <si>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</si>
  <si>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</si>
  <si>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</si>
  <si>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</si>
  <si>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</si>
  <si>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</si>
  <si>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</si>
  <si>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</si>
  <si>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</si>
  <si>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</si>
  <si>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</si>
  <si>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</si>
  <si>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</si>
  <si>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</si>
  <si>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</si>
  <si>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</si>
  <si>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</si>
  <si>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</si>
  <si>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</si>
  <si>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</si>
  <si>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</si>
  <si>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</si>
  <si>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</si>
  <si>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</si>
  <si>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</si>
  <si>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</si>
  <si>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</si>
  <si>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</si>
  <si>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</si>
  <si>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</si>
  <si>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</si>
  <si>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</si>
  <si>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</si>
  <si>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</si>
  <si>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</si>
  <si>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</si>
  <si>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</si>
  <si>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</si>
  <si>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</si>
  <si>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</si>
  <si>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</si>
  <si>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</si>
  <si>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</si>
  <si>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</si>
  <si>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</si>
  <si>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</si>
  <si>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</si>
  <si>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</si>
  <si>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</si>
  <si>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</si>
  <si>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</si>
  <si>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</si>
  <si>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</si>
  <si>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</si>
  <si>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</si>
  <si>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</si>
  <si>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</si>
  <si>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</si>
  <si>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</si>
  <si>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</si>
  <si>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</si>
  <si>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</si>
  <si>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</si>
  <si>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</si>
  <si>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</si>
  <si>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</si>
  <si>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</si>
  <si>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</si>
  <si>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</si>
  <si>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</si>
  <si>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</si>
  <si>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</si>
  <si>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</si>
  <si>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</si>
  <si>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</si>
  <si>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</si>
  <si>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</si>
  <si>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</si>
  <si>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</si>
  <si>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</si>
  <si>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</si>
  <si>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</si>
  <si>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</si>
  <si>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</si>
  <si>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</si>
  <si>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</si>
  <si>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</si>
  <si>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</si>
  <si>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</si>
  <si>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</si>
  <si>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</si>
  <si>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</si>
  <si>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</si>
  <si>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</si>
  <si>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</si>
  <si>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</si>
  <si>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</si>
  <si>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</si>
  <si>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</si>
  <si>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</si>
  <si>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</si>
  <si>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</si>
  <si>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</si>
  <si>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</si>
  <si>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</si>
  <si>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</si>
  <si>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</si>
  <si>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</si>
  <si>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</si>
  <si>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</si>
  <si>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</si>
  <si>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</si>
  <si>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</si>
  <si>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</si>
  <si>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</si>
  <si>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</si>
  <si>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</si>
  <si>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</si>
  <si>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</si>
  <si>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</si>
  <si>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</si>
  <si>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</si>
  <si>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</si>
  <si>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</si>
  <si>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</si>
  <si>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</si>
  <si>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</si>
  <si>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</si>
  <si>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</si>
  <si>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</si>
  <si>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</si>
  <si>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</si>
  <si>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</si>
  <si>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</si>
  <si>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</si>
  <si>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</si>
  <si>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</si>
  <si>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</si>
  <si>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</si>
  <si>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</si>
  <si>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</si>
  <si>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</si>
  <si>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</si>
  <si>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</si>
  <si>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</si>
  <si>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</si>
  <si>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</si>
  <si>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</si>
  <si>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</si>
  <si>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</si>
  <si>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</si>
  <si>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</si>
  <si>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</si>
  <si>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</si>
  <si>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</si>
  <si>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</si>
  <si>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</si>
  <si>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</si>
  <si>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</si>
  <si>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</si>
  <si>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</si>
  <si>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</si>
  <si>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</si>
  <si>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</si>
  <si>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</si>
  <si>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</si>
  <si>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</si>
  <si>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</si>
  <si>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</si>
  <si>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</si>
  <si>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</si>
  <si>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</si>
  <si>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</si>
  <si>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</si>
  <si>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</si>
  <si>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</si>
  <si>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</si>
  <si>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</si>
  <si>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</si>
  <si>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</si>
  <si>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</si>
  <si>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</si>
  <si>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</si>
  <si>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</si>
  <si>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</si>
  <si>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</si>
  <si>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</si>
  <si>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</si>
  <si>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</si>
  <si>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</si>
  <si>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</si>
  <si>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</si>
  <si>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</si>
  <si>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</si>
  <si>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</si>
  <si>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</si>
  <si>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</si>
  <si>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</si>
  <si>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</si>
  <si>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</si>
  <si>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</si>
  <si>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</si>
  <si>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</si>
  <si>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</si>
  <si>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</si>
  <si>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</si>
  <si>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</si>
  <si>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</si>
  <si>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</si>
  <si>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</si>
  <si>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</si>
  <si>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</si>
  <si>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</si>
  <si>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</si>
  <si>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</si>
  <si>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</si>
  <si>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</si>
  <si>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</si>
  <si>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</si>
  <si>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</si>
  <si>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</si>
  <si>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</si>
  <si>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</si>
  <si>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</si>
  <si>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</si>
  <si>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</si>
  <si>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</si>
  <si>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</si>
  <si>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</si>
  <si>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</si>
  <si>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</si>
  <si>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</si>
  <si>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</si>
  <si>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</si>
  <si>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</si>
  <si>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</si>
  <si>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</si>
  <si>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</si>
  <si>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</si>
  <si>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</si>
  <si>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</si>
  <si>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</si>
  <si>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</si>
  <si>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</si>
  <si>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</si>
  <si>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</si>
  <si>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</si>
  <si>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</si>
  <si>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</si>
  <si>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</si>
  <si>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</si>
  <si>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</si>
  <si>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</si>
  <si>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</si>
  <si>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</si>
  <si>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</si>
  <si>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</si>
  <si>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</si>
  <si>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</si>
  <si>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</si>
  <si>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</si>
  <si>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</si>
  <si>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</si>
  <si>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</si>
  <si>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</si>
  <si>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</si>
  <si>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</si>
  <si>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</si>
  <si>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</si>
  <si>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</si>
  <si>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</si>
  <si>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</si>
  <si>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</si>
  <si>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</si>
  <si>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</si>
  <si>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</si>
  <si>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</si>
  <si>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</si>
  <si>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</si>
  <si>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</si>
  <si>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</si>
  <si>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</si>
  <si>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</si>
  <si>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</si>
  <si>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</si>
  <si>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</si>
  <si>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</si>
  <si>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</si>
  <si>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</si>
  <si>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</si>
  <si>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</si>
  <si>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</si>
  <si>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</si>
  <si>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</si>
  <si>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</si>
  <si>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</si>
  <si>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</si>
  <si>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</si>
  <si>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</si>
  <si>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</si>
  <si>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</si>
  <si>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</si>
  <si>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</si>
  <si>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</si>
  <si>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</si>
  <si>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</si>
  <si>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</si>
  <si>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</si>
  <si>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</si>
  <si>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</si>
  <si>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</si>
  <si>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</si>
  <si>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</si>
  <si>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</si>
  <si>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</si>
  <si>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</si>
  <si>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</si>
  <si>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</si>
  <si>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</si>
  <si>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</si>
  <si>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</si>
  <si>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</si>
  <si>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</si>
  <si>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</si>
  <si>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</si>
  <si>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</si>
  <si>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</si>
  <si>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</si>
  <si>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</si>
  <si>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</si>
  <si>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</si>
  <si>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</si>
  <si>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</si>
  <si>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</si>
  <si>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</si>
  <si>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</si>
  <si>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</si>
  <si>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</si>
  <si>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</si>
  <si>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</si>
  <si>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</si>
  <si>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</si>
  <si>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</si>
  <si>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</si>
  <si>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</si>
  <si>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</si>
  <si>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</si>
  <si>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</si>
  <si>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</si>
  <si>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</si>
  <si>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</si>
  <si>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</si>
  <si>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</si>
  <si>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</si>
  <si>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</si>
  <si>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</si>
  <si>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</si>
  <si>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</si>
  <si>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</si>
  <si>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</si>
  <si>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</si>
  <si>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</si>
  <si>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</si>
  <si>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</si>
  <si>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</si>
  <si>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</si>
  <si>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</si>
  <si>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</si>
  <si>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</si>
  <si>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</si>
  <si>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</si>
  <si>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</si>
  <si>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</si>
  <si>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</si>
  <si>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</si>
  <si>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</si>
  <si>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</si>
  <si>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</si>
  <si>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</si>
  <si>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</si>
  <si>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</si>
  <si>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</si>
  <si>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</si>
  <si>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</si>
  <si>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</si>
  <si>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</si>
  <si>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</si>
  <si>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</si>
  <si>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</si>
  <si>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</si>
  <si>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</si>
  <si>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</si>
  <si>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</si>
  <si>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</si>
  <si>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</si>
  <si>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</si>
  <si>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</si>
  <si>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</si>
  <si>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</si>
  <si>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</si>
  <si>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</si>
  <si>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</si>
  <si>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</si>
  <si>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</si>
  <si>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</si>
  <si>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</si>
  <si>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</si>
  <si>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</si>
  <si>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</si>
  <si>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</si>
  <si>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</si>
  <si>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</si>
  <si>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</si>
  <si>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</si>
  <si>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</si>
  <si>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</si>
  <si>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</si>
  <si>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</si>
  <si>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</si>
  <si>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</si>
  <si>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</si>
  <si>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</si>
  <si>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</si>
  <si>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</si>
  <si>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</si>
  <si>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</si>
  <si>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</si>
  <si>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</si>
  <si>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</si>
  <si>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</si>
  <si>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</si>
  <si>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</si>
  <si>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</si>
  <si>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</si>
  <si>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</si>
  <si>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</si>
  <si>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</si>
  <si>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</si>
  <si>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</si>
  <si>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</si>
  <si>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</si>
  <si>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</si>
  <si>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</si>
  <si>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</si>
  <si>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</si>
  <si>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</si>
  <si>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</si>
  <si>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</si>
  <si>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</si>
  <si>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</si>
  <si>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</si>
  <si>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</si>
  <si>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</si>
  <si>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</si>
  <si>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</si>
  <si>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</si>
  <si>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</si>
  <si>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</si>
  <si>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</si>
  <si>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</si>
  <si>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</si>
  <si>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</si>
  <si>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</si>
  <si>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</si>
  <si>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</si>
  <si>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</si>
  <si>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</si>
  <si>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</si>
  <si>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</si>
  <si>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</si>
  <si>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</si>
  <si>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</si>
  <si>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</si>
  <si>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</si>
  <si>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</si>
  <si>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</si>
  <si>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</si>
  <si>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</si>
  <si>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</si>
  <si>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</si>
  <si>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</si>
  <si>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</si>
  <si>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</si>
  <si>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</si>
  <si>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</si>
  <si>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</si>
  <si>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</si>
  <si>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</si>
  <si>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</si>
  <si>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</si>
  <si>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</si>
  <si>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</si>
  <si>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</si>
  <si>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</si>
  <si>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</si>
  <si>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</si>
  <si>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</si>
  <si>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</si>
  <si>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</si>
  <si>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</si>
  <si>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</si>
  <si>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</si>
  <si>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</si>
  <si>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</si>
  <si>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</si>
  <si>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</si>
  <si>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</si>
  <si>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</si>
  <si>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</si>
  <si>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</si>
  <si>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</si>
  <si>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</si>
  <si>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</si>
  <si>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</si>
  <si>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</si>
  <si>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</si>
  <si>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</si>
  <si>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</si>
  <si>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</si>
  <si>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</si>
  <si>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</si>
  <si>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</si>
  <si>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</si>
  <si>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</si>
  <si>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</si>
  <si>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</si>
  <si>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</si>
  <si>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</si>
  <si>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</si>
  <si>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</si>
  <si>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</si>
  <si>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</si>
  <si>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</si>
  <si>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</si>
  <si>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</si>
  <si>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</si>
  <si>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</si>
  <si>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</si>
  <si>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</si>
  <si>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</si>
  <si>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</si>
  <si>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</si>
  <si>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</si>
  <si>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</si>
  <si>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</si>
  <si>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</si>
  <si>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</si>
  <si>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</si>
  <si>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</si>
  <si>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</si>
  <si>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</si>
  <si>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</si>
  <si>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</si>
  <si>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</si>
  <si>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</si>
  <si>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</si>
  <si>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</si>
  <si>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</si>
  <si>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</si>
  <si>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</si>
  <si>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</si>
  <si>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</si>
  <si>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</si>
  <si>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</si>
  <si>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</si>
  <si>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</si>
  <si>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</si>
  <si>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</si>
  <si>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</si>
  <si>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</si>
  <si>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</si>
  <si>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</si>
  <si>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</si>
  <si>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</si>
  <si>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</si>
  <si>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</si>
  <si>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</si>
  <si>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</si>
  <si>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</si>
  <si>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</si>
  <si>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</si>
  <si>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</si>
  <si>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</si>
  <si>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</si>
  <si>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</si>
  <si>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</si>
  <si>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</si>
  <si>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</si>
  <si>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</si>
  <si>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</si>
  <si>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</si>
  <si>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</si>
  <si>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</si>
  <si>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</si>
  <si>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</si>
  <si>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</si>
  <si>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</si>
  <si>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</si>
  <si>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</si>
  <si>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</si>
  <si>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</si>
  <si>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</si>
  <si>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</si>
  <si>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</si>
  <si>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</si>
  <si>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</si>
  <si>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</si>
  <si>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</si>
  <si>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</si>
  <si>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</si>
  <si>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</si>
  <si>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</si>
  <si>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</si>
  <si>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</si>
  <si>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</si>
  <si>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</si>
  <si>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</si>
  <si>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</si>
  <si>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</si>
  <si>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</si>
  <si>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</si>
  <si>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</si>
  <si>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</si>
  <si>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</si>
  <si>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</si>
  <si>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</si>
  <si>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</si>
  <si>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TECNOLÓGICO SUPERIOR DE PURÍSIMA DEL RINCÓN</t>
  </si>
  <si>
    <t>Correspondiente 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</si>
</sst>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3695696</xdr:colOff>
      <xdr:row>52</xdr:row>
      <xdr:rowOff>28575</xdr:rowOff>
    </xdr:from>
    <xdr:to>
      <xdr:col>4</xdr:col>
      <xdr:colOff>514351</xdr:colOff>
      <xdr:row>59</xdr:row>
      <xdr:rowOff>11412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3047850-F3C7-4A1A-B601-3B93DC498D8F}"/>
            </a:ext>
          </a:extLst>
        </xdr:cNvPr>
        <xdr:cNvSpPr txBox="1"/>
      </xdr:nvSpPr>
      <xdr:spPr>
        <a:xfrm>
          <a:off x="4676771" y="7896225"/>
          <a:ext cx="3133730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123825</xdr:colOff>
      <xdr:row>52</xdr:row>
      <xdr:rowOff>39986</xdr:rowOff>
    </xdr:from>
    <xdr:to>
      <xdr:col>1</xdr:col>
      <xdr:colOff>2057400</xdr:colOff>
      <xdr:row>58</xdr:row>
      <xdr:rowOff>125711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EBE6BD9-8D70-4686-905E-FD15E2B11E0A}"/>
            </a:ext>
          </a:extLst>
        </xdr:cNvPr>
        <xdr:cNvSpPr txBox="1"/>
      </xdr:nvSpPr>
      <xdr:spPr>
        <a:xfrm>
          <a:off x="123825" y="7907636"/>
          <a:ext cx="29146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Mtro.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19" activePane="bottomLeft" state="frozen"/>
      <selection activeCell="F30" sqref="F30"/>
      <selection pane="bottomLeft" activeCell="F30" sqref="F3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672</v>
      </c>
      <c r="B1" s="152"/>
      <c r="C1" s="17"/>
      <c r="D1" s="14" t="s">
        <v>614</v>
      </c>
      <c r="E1" s="15">
        <v>2022</v>
      </c>
    </row>
    <row r="2" spans="1:5" ht="18.95" customHeight="1" x14ac:dyDescent="0.2">
      <c r="A2" s="153" t="s">
        <v>613</v>
      </c>
      <c r="B2" s="153"/>
      <c r="C2" s="36"/>
      <c r="D2" s="14" t="s">
        <v>615</v>
      </c>
      <c r="E2" s="17" t="s">
        <v>620</v>
      </c>
    </row>
    <row r="3" spans="1:5" ht="18.95" customHeight="1" x14ac:dyDescent="0.2">
      <c r="A3" s="152" t="s">
        <v>673</v>
      </c>
      <c r="B3" s="152"/>
      <c r="C3" s="17"/>
      <c r="D3" s="14" t="s">
        <v>616</v>
      </c>
      <c r="E3" s="15">
        <v>4</v>
      </c>
    </row>
    <row r="4" spans="1:5" ht="18.95" customHeight="1" x14ac:dyDescent="0.2">
      <c r="A4" s="152" t="s">
        <v>635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A44" s="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3" orientation="landscape" horizontalDpi="4294967294" verticalDpi="4294967294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F30" sqref="F30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672</v>
      </c>
      <c r="B1" s="158"/>
      <c r="C1" s="159"/>
    </row>
    <row r="2" spans="1:3" s="37" customFormat="1" ht="18" customHeight="1" x14ac:dyDescent="0.25">
      <c r="A2" s="160" t="s">
        <v>625</v>
      </c>
      <c r="B2" s="161"/>
      <c r="C2" s="162"/>
    </row>
    <row r="3" spans="1:3" s="37" customFormat="1" ht="18" customHeight="1" x14ac:dyDescent="0.25">
      <c r="A3" s="160" t="s">
        <v>673</v>
      </c>
      <c r="B3" s="161"/>
      <c r="C3" s="162"/>
    </row>
    <row r="4" spans="1:3" s="39" customFormat="1" ht="18" customHeight="1" x14ac:dyDescent="0.2">
      <c r="A4" s="163" t="s">
        <v>626</v>
      </c>
      <c r="B4" s="164"/>
      <c r="C4" s="165"/>
    </row>
    <row r="5" spans="1:3" x14ac:dyDescent="0.2">
      <c r="A5" s="54" t="s">
        <v>525</v>
      </c>
      <c r="B5" s="54"/>
      <c r="C5" s="132">
        <v>64877765.829999998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0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0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126000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126000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64751765.829999998</v>
      </c>
    </row>
    <row r="22" spans="1:3" x14ac:dyDescent="0.2">
      <c r="B22" s="38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fitToHeight="2" orientation="portrait" horizontalDpi="4294967294" verticalDpi="4294967294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workbookViewId="0">
      <selection activeCell="F30" sqref="F30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672</v>
      </c>
      <c r="B1" s="167"/>
      <c r="C1" s="168"/>
    </row>
    <row r="2" spans="1:3" s="40" customFormat="1" ht="18.95" customHeight="1" x14ac:dyDescent="0.25">
      <c r="A2" s="169" t="s">
        <v>627</v>
      </c>
      <c r="B2" s="170"/>
      <c r="C2" s="171"/>
    </row>
    <row r="3" spans="1:3" s="40" customFormat="1" ht="18.95" customHeight="1" x14ac:dyDescent="0.25">
      <c r="A3" s="169" t="s">
        <v>673</v>
      </c>
      <c r="B3" s="170"/>
      <c r="C3" s="171"/>
    </row>
    <row r="4" spans="1:3" x14ac:dyDescent="0.2">
      <c r="A4" s="163" t="s">
        <v>626</v>
      </c>
      <c r="B4" s="164"/>
      <c r="C4" s="165"/>
    </row>
    <row r="5" spans="1:3" x14ac:dyDescent="0.2">
      <c r="A5" s="79" t="s">
        <v>538</v>
      </c>
      <c r="B5" s="54"/>
      <c r="C5" s="136">
        <v>63384662.969999999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495598.24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310878.13</v>
      </c>
    </row>
    <row r="11" spans="1:3" x14ac:dyDescent="0.2">
      <c r="A11" s="85">
        <v>2.4</v>
      </c>
      <c r="B11" s="72" t="s">
        <v>240</v>
      </c>
      <c r="C11" s="137">
        <v>33072.69</v>
      </c>
    </row>
    <row r="12" spans="1:3" x14ac:dyDescent="0.2">
      <c r="A12" s="85">
        <v>2.5</v>
      </c>
      <c r="B12" s="72" t="s">
        <v>241</v>
      </c>
      <c r="C12" s="137">
        <v>52401.66</v>
      </c>
    </row>
    <row r="13" spans="1:3" x14ac:dyDescent="0.2">
      <c r="A13" s="85">
        <v>2.6</v>
      </c>
      <c r="B13" s="72" t="s">
        <v>242</v>
      </c>
      <c r="C13" s="137">
        <v>0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42845.760000000002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56400</v>
      </c>
    </row>
    <row r="19" spans="1:3" x14ac:dyDescent="0.2">
      <c r="A19" s="85" t="s">
        <v>571</v>
      </c>
      <c r="B19" s="72" t="s">
        <v>542</v>
      </c>
      <c r="C19" s="137">
        <v>0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0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0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3468054.4</v>
      </c>
    </row>
    <row r="31" spans="1:3" x14ac:dyDescent="0.2">
      <c r="A31" s="85" t="s">
        <v>560</v>
      </c>
      <c r="B31" s="72" t="s">
        <v>441</v>
      </c>
      <c r="C31" s="137">
        <v>3468054.4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3" x14ac:dyDescent="0.2">
      <c r="A33" s="85" t="s">
        <v>562</v>
      </c>
      <c r="B33" s="72" t="s">
        <v>451</v>
      </c>
      <c r="C33" s="137">
        <v>0</v>
      </c>
    </row>
    <row r="34" spans="1:3" x14ac:dyDescent="0.2">
      <c r="A34" s="85" t="s">
        <v>563</v>
      </c>
      <c r="B34" s="72" t="s">
        <v>564</v>
      </c>
      <c r="C34" s="137">
        <v>0</v>
      </c>
    </row>
    <row r="35" spans="1:3" x14ac:dyDescent="0.2">
      <c r="A35" s="85" t="s">
        <v>565</v>
      </c>
      <c r="B35" s="72" t="s">
        <v>566</v>
      </c>
      <c r="C35" s="137">
        <v>0</v>
      </c>
    </row>
    <row r="36" spans="1:3" x14ac:dyDescent="0.2">
      <c r="A36" s="85" t="s">
        <v>567</v>
      </c>
      <c r="B36" s="72" t="s">
        <v>459</v>
      </c>
      <c r="C36" s="137">
        <v>0</v>
      </c>
    </row>
    <row r="37" spans="1:3" x14ac:dyDescent="0.2">
      <c r="A37" s="85" t="s">
        <v>568</v>
      </c>
      <c r="B37" s="80" t="s">
        <v>569</v>
      </c>
      <c r="C37" s="139">
        <v>0</v>
      </c>
    </row>
    <row r="38" spans="1:3" x14ac:dyDescent="0.2">
      <c r="A38" s="73"/>
      <c r="B38" s="76"/>
      <c r="C38" s="77"/>
    </row>
    <row r="39" spans="1:3" x14ac:dyDescent="0.2">
      <c r="A39" s="78" t="s">
        <v>84</v>
      </c>
      <c r="B39" s="54"/>
      <c r="C39" s="132">
        <f>C5-C7+C30</f>
        <v>66357119.129999995</v>
      </c>
    </row>
    <row r="41" spans="1:3" x14ac:dyDescent="0.2">
      <c r="B41" s="38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tabSelected="1" topLeftCell="A14" workbookViewId="0">
      <selection activeCell="F30" sqref="F30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672</v>
      </c>
      <c r="B1" s="172"/>
      <c r="C1" s="172"/>
      <c r="D1" s="172"/>
      <c r="E1" s="172"/>
      <c r="F1" s="172"/>
      <c r="G1" s="27" t="s">
        <v>617</v>
      </c>
      <c r="H1" s="28">
        <v>2022</v>
      </c>
    </row>
    <row r="2" spans="1:10" ht="18.95" customHeight="1" x14ac:dyDescent="0.2">
      <c r="A2" s="156" t="s">
        <v>628</v>
      </c>
      <c r="B2" s="172"/>
      <c r="C2" s="172"/>
      <c r="D2" s="172"/>
      <c r="E2" s="172"/>
      <c r="F2" s="172"/>
      <c r="G2" s="27" t="s">
        <v>618</v>
      </c>
      <c r="H2" s="28" t="s">
        <v>620</v>
      </c>
    </row>
    <row r="3" spans="1:10" ht="18.95" customHeight="1" x14ac:dyDescent="0.2">
      <c r="A3" s="173" t="s">
        <v>673</v>
      </c>
      <c r="B3" s="174"/>
      <c r="C3" s="174"/>
      <c r="D3" s="174"/>
      <c r="E3" s="174"/>
      <c r="F3" s="174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166258360.49000001</v>
      </c>
      <c r="E40" s="34">
        <v>-166258360.49000001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210171971.34999999</v>
      </c>
      <c r="E41" s="34">
        <v>-210171971.34999999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94203520.640000001</v>
      </c>
      <c r="E42" s="34">
        <v>-94203520.640000001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94053477.930000007</v>
      </c>
      <c r="E43" s="34">
        <v>-94053477.930000007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144343387.71000001</v>
      </c>
      <c r="E44" s="34">
        <v>-144343387.71000001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161546566.15000001</v>
      </c>
      <c r="E45" s="34">
        <v>-161546566.15000001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239064704.65000001</v>
      </c>
      <c r="E46" s="34">
        <v>-239064704.65000001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108098583.22</v>
      </c>
      <c r="E47" s="34">
        <v>-108098583.22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121170034.48999999</v>
      </c>
      <c r="E48" s="34">
        <v>-121170034.48999999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108869791.77</v>
      </c>
      <c r="E49" s="34">
        <v>-108869791.77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97842053.390000001</v>
      </c>
      <c r="E50" s="34">
        <v>-97842053.390000001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140722740.83000001</v>
      </c>
      <c r="E51" s="34">
        <v>-140722740.83000001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36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603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zoomScale="106" zoomScaleNormal="106" workbookViewId="0">
      <selection activeCell="F30" sqref="F3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672</v>
      </c>
      <c r="B1" s="155"/>
      <c r="C1" s="155"/>
      <c r="D1" s="155"/>
      <c r="E1" s="155"/>
      <c r="F1" s="155"/>
      <c r="G1" s="14" t="s">
        <v>617</v>
      </c>
      <c r="H1" s="25">
        <v>2022</v>
      </c>
    </row>
    <row r="2" spans="1:8" s="16" customFormat="1" ht="18.95" customHeight="1" x14ac:dyDescent="0.25">
      <c r="A2" s="154" t="s">
        <v>621</v>
      </c>
      <c r="B2" s="155"/>
      <c r="C2" s="155"/>
      <c r="D2" s="155"/>
      <c r="E2" s="155"/>
      <c r="F2" s="155"/>
      <c r="G2" s="14" t="s">
        <v>618</v>
      </c>
      <c r="H2" s="25" t="s">
        <v>620</v>
      </c>
    </row>
    <row r="3" spans="1:8" s="16" customFormat="1" ht="18.95" customHeight="1" x14ac:dyDescent="0.25">
      <c r="A3" s="154" t="s">
        <v>673</v>
      </c>
      <c r="B3" s="155"/>
      <c r="C3" s="155"/>
      <c r="D3" s="155"/>
      <c r="E3" s="155"/>
      <c r="F3" s="155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-6.58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20585390.300000001</v>
      </c>
      <c r="D20" s="24">
        <v>20585390.300000001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37554.67</v>
      </c>
      <c r="D24" s="24">
        <v>37554.67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1584214.52</v>
      </c>
      <c r="D27" s="24">
        <v>1584214.52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128494005.31999999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128494005.31999999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27113781.109999999</v>
      </c>
      <c r="D62" s="24">
        <f t="shared" ref="D62:E62" si="0">SUM(D63:D70)</f>
        <v>3468054.4000000004</v>
      </c>
      <c r="E62" s="24">
        <f t="shared" si="0"/>
        <v>17585627.969999999</v>
      </c>
    </row>
    <row r="63" spans="1:9" x14ac:dyDescent="0.2">
      <c r="A63" s="22">
        <v>1241</v>
      </c>
      <c r="B63" s="20" t="s">
        <v>239</v>
      </c>
      <c r="C63" s="24">
        <v>10232803.83</v>
      </c>
      <c r="D63" s="24">
        <v>1350114.45</v>
      </c>
      <c r="E63" s="24">
        <v>7878093.96</v>
      </c>
    </row>
    <row r="64" spans="1:9" x14ac:dyDescent="0.2">
      <c r="A64" s="22">
        <v>1242</v>
      </c>
      <c r="B64" s="20" t="s">
        <v>240</v>
      </c>
      <c r="C64" s="24">
        <v>691336.12</v>
      </c>
      <c r="D64" s="24">
        <v>66312.350000000006</v>
      </c>
      <c r="E64" s="24">
        <v>340188.42</v>
      </c>
    </row>
    <row r="65" spans="1:9" x14ac:dyDescent="0.2">
      <c r="A65" s="22">
        <v>1243</v>
      </c>
      <c r="B65" s="20" t="s">
        <v>241</v>
      </c>
      <c r="C65" s="24">
        <v>4441287.78</v>
      </c>
      <c r="D65" s="24">
        <v>440481.09</v>
      </c>
      <c r="E65" s="24">
        <v>2112985.2200000002</v>
      </c>
    </row>
    <row r="66" spans="1:9" x14ac:dyDescent="0.2">
      <c r="A66" s="22">
        <v>1244</v>
      </c>
      <c r="B66" s="20" t="s">
        <v>242</v>
      </c>
      <c r="C66" s="24">
        <v>5269552.34</v>
      </c>
      <c r="D66" s="24">
        <v>988567.55</v>
      </c>
      <c r="E66" s="24">
        <v>5187708.34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6368401.04</v>
      </c>
      <c r="D68" s="24">
        <v>622578.96</v>
      </c>
      <c r="E68" s="24">
        <v>2066652.03</v>
      </c>
    </row>
    <row r="69" spans="1:9" x14ac:dyDescent="0.2">
      <c r="A69" s="22">
        <v>1247</v>
      </c>
      <c r="B69" s="20" t="s">
        <v>245</v>
      </c>
      <c r="C69" s="24">
        <v>110400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0.04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0.04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3413631.27</v>
      </c>
      <c r="D110" s="24">
        <f>SUM(D111:D119)</f>
        <v>3413631.27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913017.01</v>
      </c>
      <c r="D111" s="24">
        <f>C111</f>
        <v>913017.01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763334.66</v>
      </c>
      <c r="D112" s="24">
        <f t="shared" ref="D112:D119" si="1">C112</f>
        <v>763334.66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20128.79</v>
      </c>
      <c r="D117" s="24">
        <f t="shared" si="1"/>
        <v>20128.79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1717150.81</v>
      </c>
      <c r="D119" s="24">
        <f t="shared" si="1"/>
        <v>1717150.81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501.3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4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zoomScaleNormal="100" workbookViewId="0">
      <selection activeCell="F30" sqref="F30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672</v>
      </c>
      <c r="B1" s="153"/>
      <c r="C1" s="153"/>
      <c r="D1" s="14" t="s">
        <v>617</v>
      </c>
      <c r="E1" s="25">
        <v>2022</v>
      </c>
    </row>
    <row r="2" spans="1:5" s="16" customFormat="1" ht="18.95" customHeight="1" x14ac:dyDescent="0.25">
      <c r="A2" s="153" t="s">
        <v>622</v>
      </c>
      <c r="B2" s="153"/>
      <c r="C2" s="153"/>
      <c r="D2" s="14" t="s">
        <v>618</v>
      </c>
      <c r="E2" s="25" t="s">
        <v>620</v>
      </c>
    </row>
    <row r="3" spans="1:5" s="16" customFormat="1" ht="18.95" customHeight="1" x14ac:dyDescent="0.25">
      <c r="A3" s="153" t="s">
        <v>673</v>
      </c>
      <c r="B3" s="153"/>
      <c r="C3" s="153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7212193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7212193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7212193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57355924.609999999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25022603.609999999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25022603.609999999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32333321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32333321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183648.22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183648.22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183648.22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66357119.129999988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62413078.729999989</v>
      </c>
      <c r="D99" s="53">
        <f>C99/$C$98</f>
        <v>0.94056341728348325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49369442.409999996</v>
      </c>
      <c r="D100" s="53">
        <f t="shared" ref="D100:D163" si="0">C100/$C$98</f>
        <v>0.74399616887044939</v>
      </c>
      <c r="E100" s="49"/>
    </row>
    <row r="101" spans="1:5" x14ac:dyDescent="0.2">
      <c r="A101" s="51">
        <v>5111</v>
      </c>
      <c r="B101" s="49" t="s">
        <v>363</v>
      </c>
      <c r="C101" s="52">
        <v>30460868.699999999</v>
      </c>
      <c r="D101" s="53">
        <f t="shared" si="0"/>
        <v>0.45904447178190816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365</v>
      </c>
      <c r="C103" s="52">
        <v>7400513.6900000004</v>
      </c>
      <c r="D103" s="53">
        <f t="shared" si="0"/>
        <v>0.11152554220296516</v>
      </c>
      <c r="E103" s="49"/>
    </row>
    <row r="104" spans="1:5" x14ac:dyDescent="0.2">
      <c r="A104" s="51">
        <v>5114</v>
      </c>
      <c r="B104" s="49" t="s">
        <v>366</v>
      </c>
      <c r="C104" s="52">
        <v>6754764.5499999998</v>
      </c>
      <c r="D104" s="53">
        <f t="shared" si="0"/>
        <v>0.10179412003656707</v>
      </c>
      <c r="E104" s="49"/>
    </row>
    <row r="105" spans="1:5" x14ac:dyDescent="0.2">
      <c r="A105" s="51">
        <v>5115</v>
      </c>
      <c r="B105" s="49" t="s">
        <v>367</v>
      </c>
      <c r="C105" s="52">
        <v>3412867.07</v>
      </c>
      <c r="D105" s="53">
        <f t="shared" si="0"/>
        <v>5.1431814924241433E-2</v>
      </c>
      <c r="E105" s="49"/>
    </row>
    <row r="106" spans="1:5" x14ac:dyDescent="0.2">
      <c r="A106" s="51">
        <v>5116</v>
      </c>
      <c r="B106" s="49" t="s">
        <v>368</v>
      </c>
      <c r="C106" s="52">
        <v>1340428.3999999999</v>
      </c>
      <c r="D106" s="53">
        <f t="shared" si="0"/>
        <v>2.0200219924767553E-2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3601434.05</v>
      </c>
      <c r="D107" s="53">
        <f t="shared" si="0"/>
        <v>5.4273514239586616E-2</v>
      </c>
      <c r="E107" s="49"/>
    </row>
    <row r="108" spans="1:5" x14ac:dyDescent="0.2">
      <c r="A108" s="51">
        <v>5121</v>
      </c>
      <c r="B108" s="49" t="s">
        <v>370</v>
      </c>
      <c r="C108" s="52">
        <v>1215900.44</v>
      </c>
      <c r="D108" s="53">
        <f t="shared" si="0"/>
        <v>1.8323586917900005E-2</v>
      </c>
      <c r="E108" s="49"/>
    </row>
    <row r="109" spans="1:5" x14ac:dyDescent="0.2">
      <c r="A109" s="51">
        <v>5122</v>
      </c>
      <c r="B109" s="49" t="s">
        <v>371</v>
      </c>
      <c r="C109" s="52">
        <v>93974.65</v>
      </c>
      <c r="D109" s="53">
        <f t="shared" si="0"/>
        <v>1.4161954471817049E-3</v>
      </c>
      <c r="E109" s="49"/>
    </row>
    <row r="110" spans="1:5" x14ac:dyDescent="0.2">
      <c r="A110" s="51">
        <v>5123</v>
      </c>
      <c r="B110" s="49" t="s">
        <v>372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373</v>
      </c>
      <c r="C111" s="52">
        <v>521034.38</v>
      </c>
      <c r="D111" s="53">
        <f t="shared" si="0"/>
        <v>7.8519740885562486E-3</v>
      </c>
      <c r="E111" s="49"/>
    </row>
    <row r="112" spans="1:5" x14ac:dyDescent="0.2">
      <c r="A112" s="51">
        <v>5125</v>
      </c>
      <c r="B112" s="49" t="s">
        <v>374</v>
      </c>
      <c r="C112" s="52">
        <v>413685.13</v>
      </c>
      <c r="D112" s="53">
        <f t="shared" si="0"/>
        <v>6.234223779208241E-3</v>
      </c>
      <c r="E112" s="49"/>
    </row>
    <row r="113" spans="1:5" x14ac:dyDescent="0.2">
      <c r="A113" s="51">
        <v>5126</v>
      </c>
      <c r="B113" s="49" t="s">
        <v>375</v>
      </c>
      <c r="C113" s="52">
        <v>252791.66</v>
      </c>
      <c r="D113" s="53">
        <f t="shared" si="0"/>
        <v>3.8095635150277815E-3</v>
      </c>
      <c r="E113" s="49"/>
    </row>
    <row r="114" spans="1:5" x14ac:dyDescent="0.2">
      <c r="A114" s="51">
        <v>5127</v>
      </c>
      <c r="B114" s="49" t="s">
        <v>376</v>
      </c>
      <c r="C114" s="52">
        <v>144767.72</v>
      </c>
      <c r="D114" s="53">
        <f t="shared" si="0"/>
        <v>2.1816456455318093E-3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959280.07</v>
      </c>
      <c r="D116" s="53">
        <f t="shared" si="0"/>
        <v>1.4456324846180828E-2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9442202.2699999996</v>
      </c>
      <c r="D117" s="53">
        <f t="shared" si="0"/>
        <v>0.1422937341734474</v>
      </c>
      <c r="E117" s="49"/>
    </row>
    <row r="118" spans="1:5" x14ac:dyDescent="0.2">
      <c r="A118" s="51">
        <v>5131</v>
      </c>
      <c r="B118" s="49" t="s">
        <v>380</v>
      </c>
      <c r="C118" s="52">
        <v>1693405.87</v>
      </c>
      <c r="D118" s="53">
        <f t="shared" si="0"/>
        <v>2.5519580901070388E-2</v>
      </c>
      <c r="E118" s="49"/>
    </row>
    <row r="119" spans="1:5" x14ac:dyDescent="0.2">
      <c r="A119" s="51">
        <v>5132</v>
      </c>
      <c r="B119" s="49" t="s">
        <v>381</v>
      </c>
      <c r="C119" s="52">
        <v>717693.2</v>
      </c>
      <c r="D119" s="53">
        <f t="shared" si="0"/>
        <v>1.0815617214996477E-2</v>
      </c>
      <c r="E119" s="49"/>
    </row>
    <row r="120" spans="1:5" x14ac:dyDescent="0.2">
      <c r="A120" s="51">
        <v>5133</v>
      </c>
      <c r="B120" s="49" t="s">
        <v>382</v>
      </c>
      <c r="C120" s="52">
        <v>1866513.01</v>
      </c>
      <c r="D120" s="53">
        <f t="shared" si="0"/>
        <v>2.8128300843551109E-2</v>
      </c>
      <c r="E120" s="49"/>
    </row>
    <row r="121" spans="1:5" x14ac:dyDescent="0.2">
      <c r="A121" s="51">
        <v>5134</v>
      </c>
      <c r="B121" s="49" t="s">
        <v>383</v>
      </c>
      <c r="C121" s="52">
        <v>394274.74</v>
      </c>
      <c r="D121" s="53">
        <f t="shared" si="0"/>
        <v>5.9417097241303953E-3</v>
      </c>
      <c r="E121" s="49"/>
    </row>
    <row r="122" spans="1:5" x14ac:dyDescent="0.2">
      <c r="A122" s="51">
        <v>5135</v>
      </c>
      <c r="B122" s="49" t="s">
        <v>384</v>
      </c>
      <c r="C122" s="52">
        <v>1826924.43</v>
      </c>
      <c r="D122" s="53">
        <f t="shared" si="0"/>
        <v>2.7531702008052505E-2</v>
      </c>
      <c r="E122" s="49"/>
    </row>
    <row r="123" spans="1:5" x14ac:dyDescent="0.2">
      <c r="A123" s="51">
        <v>5136</v>
      </c>
      <c r="B123" s="49" t="s">
        <v>385</v>
      </c>
      <c r="C123" s="52">
        <v>92604.93</v>
      </c>
      <c r="D123" s="53">
        <f t="shared" si="0"/>
        <v>1.395553803633006E-3</v>
      </c>
      <c r="E123" s="49"/>
    </row>
    <row r="124" spans="1:5" x14ac:dyDescent="0.2">
      <c r="A124" s="51">
        <v>5137</v>
      </c>
      <c r="B124" s="49" t="s">
        <v>386</v>
      </c>
      <c r="C124" s="52">
        <v>412953.75</v>
      </c>
      <c r="D124" s="53">
        <f t="shared" si="0"/>
        <v>6.2232019022854775E-3</v>
      </c>
      <c r="E124" s="49"/>
    </row>
    <row r="125" spans="1:5" x14ac:dyDescent="0.2">
      <c r="A125" s="51">
        <v>5138</v>
      </c>
      <c r="B125" s="49" t="s">
        <v>387</v>
      </c>
      <c r="C125" s="52">
        <v>516797.09</v>
      </c>
      <c r="D125" s="53">
        <f t="shared" si="0"/>
        <v>7.7881182422573948E-3</v>
      </c>
      <c r="E125" s="49"/>
    </row>
    <row r="126" spans="1:5" x14ac:dyDescent="0.2">
      <c r="A126" s="51">
        <v>5139</v>
      </c>
      <c r="B126" s="49" t="s">
        <v>388</v>
      </c>
      <c r="C126" s="52">
        <v>1921035.25</v>
      </c>
      <c r="D126" s="53">
        <f t="shared" si="0"/>
        <v>2.8949949533470659E-2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475986</v>
      </c>
      <c r="D127" s="53">
        <f t="shared" si="0"/>
        <v>7.1730962139495173E-3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475986</v>
      </c>
      <c r="D137" s="53">
        <f t="shared" si="0"/>
        <v>7.1730962139495173E-3</v>
      </c>
      <c r="E137" s="49"/>
    </row>
    <row r="138" spans="1:5" x14ac:dyDescent="0.2">
      <c r="A138" s="51">
        <v>5241</v>
      </c>
      <c r="B138" s="49" t="s">
        <v>398</v>
      </c>
      <c r="C138" s="52">
        <v>7076</v>
      </c>
      <c r="D138" s="53">
        <f t="shared" si="0"/>
        <v>1.0663512962546542E-4</v>
      </c>
      <c r="E138" s="49"/>
    </row>
    <row r="139" spans="1:5" x14ac:dyDescent="0.2">
      <c r="A139" s="51">
        <v>5242</v>
      </c>
      <c r="B139" s="49" t="s">
        <v>399</v>
      </c>
      <c r="C139" s="52">
        <v>293910</v>
      </c>
      <c r="D139" s="53">
        <f t="shared" si="0"/>
        <v>4.4292157925693246E-3</v>
      </c>
      <c r="E139" s="49"/>
    </row>
    <row r="140" spans="1:5" x14ac:dyDescent="0.2">
      <c r="A140" s="51">
        <v>5243</v>
      </c>
      <c r="B140" s="49" t="s">
        <v>400</v>
      </c>
      <c r="C140" s="52">
        <v>175000</v>
      </c>
      <c r="D140" s="53">
        <f t="shared" si="0"/>
        <v>2.637245291754727E-3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3468054.4</v>
      </c>
      <c r="D185" s="53">
        <f t="shared" si="1"/>
        <v>5.2263486502567229E-2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3468054.4</v>
      </c>
      <c r="D186" s="53">
        <f t="shared" si="1"/>
        <v>5.2263486502567229E-2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3468054.4</v>
      </c>
      <c r="D191" s="53">
        <f t="shared" si="1"/>
        <v>5.2263486502567229E-2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4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F30" sqref="F30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672</v>
      </c>
      <c r="B1" s="156"/>
      <c r="C1" s="156"/>
      <c r="D1" s="27" t="s">
        <v>617</v>
      </c>
      <c r="E1" s="28">
        <v>2022</v>
      </c>
    </row>
    <row r="2" spans="1:5" ht="18.95" customHeight="1" x14ac:dyDescent="0.2">
      <c r="A2" s="156" t="s">
        <v>623</v>
      </c>
      <c r="B2" s="156"/>
      <c r="C2" s="156"/>
      <c r="D2" s="27" t="s">
        <v>618</v>
      </c>
      <c r="E2" s="28" t="s">
        <v>620</v>
      </c>
    </row>
    <row r="3" spans="1:5" ht="18.95" customHeight="1" x14ac:dyDescent="0.2">
      <c r="A3" s="156" t="s">
        <v>673</v>
      </c>
      <c r="B3" s="156"/>
      <c r="C3" s="156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185312628.40000001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-1605353.3</v>
      </c>
    </row>
    <row r="15" spans="1:5" x14ac:dyDescent="0.2">
      <c r="A15" s="33">
        <v>3220</v>
      </c>
      <c r="B15" s="29" t="s">
        <v>473</v>
      </c>
      <c r="C15" s="34">
        <v>-13279565.140000001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fitToHeight="3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6"/>
  <sheetViews>
    <sheetView workbookViewId="0">
      <selection activeCell="F30" sqref="F3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672</v>
      </c>
      <c r="B1" s="156"/>
      <c r="C1" s="156"/>
      <c r="D1" s="27" t="s">
        <v>617</v>
      </c>
      <c r="E1" s="28">
        <v>2022</v>
      </c>
    </row>
    <row r="2" spans="1:5" s="35" customFormat="1" ht="18.95" customHeight="1" x14ac:dyDescent="0.25">
      <c r="A2" s="156" t="s">
        <v>624</v>
      </c>
      <c r="B2" s="156"/>
      <c r="C2" s="156"/>
      <c r="D2" s="27" t="s">
        <v>618</v>
      </c>
      <c r="E2" s="28" t="s">
        <v>620</v>
      </c>
    </row>
    <row r="3" spans="1:5" s="35" customFormat="1" ht="18.95" customHeight="1" x14ac:dyDescent="0.25">
      <c r="A3" s="156" t="s">
        <v>673</v>
      </c>
      <c r="B3" s="156"/>
      <c r="C3" s="156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13612524.539999999</v>
      </c>
      <c r="D9" s="34">
        <v>7846459.21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13612524.539999999</v>
      </c>
      <c r="D15" s="123">
        <f>SUM(D8:D14)</f>
        <v>7846459.21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439198.24</v>
      </c>
      <c r="D28" s="123">
        <f>SUM(D29:D36)</f>
        <v>439198.24</v>
      </c>
    </row>
    <row r="29" spans="1:4" x14ac:dyDescent="0.2">
      <c r="A29" s="33">
        <v>1241</v>
      </c>
      <c r="B29" s="29" t="s">
        <v>239</v>
      </c>
      <c r="C29" s="34">
        <v>310878.13</v>
      </c>
      <c r="D29" s="34">
        <v>310878.13</v>
      </c>
    </row>
    <row r="30" spans="1:4" x14ac:dyDescent="0.2">
      <c r="A30" s="33">
        <v>1242</v>
      </c>
      <c r="B30" s="29" t="s">
        <v>240</v>
      </c>
      <c r="C30" s="34">
        <v>33072.69</v>
      </c>
      <c r="D30" s="34">
        <v>33072.69</v>
      </c>
    </row>
    <row r="31" spans="1:4" x14ac:dyDescent="0.2">
      <c r="A31" s="33">
        <v>1243</v>
      </c>
      <c r="B31" s="29" t="s">
        <v>241</v>
      </c>
      <c r="C31" s="34">
        <v>52401.66</v>
      </c>
      <c r="D31" s="34">
        <v>52401.66</v>
      </c>
    </row>
    <row r="32" spans="1:4" x14ac:dyDescent="0.2">
      <c r="A32" s="33">
        <v>1244</v>
      </c>
      <c r="B32" s="29" t="s">
        <v>242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42845.760000000002</v>
      </c>
      <c r="D34" s="34">
        <v>42845.760000000002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439198.24</v>
      </c>
      <c r="D43" s="123">
        <f>D20+D28+D37</f>
        <v>439198.24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-1605353.3</v>
      </c>
      <c r="D47" s="123">
        <v>-5513280.4500000002</v>
      </c>
    </row>
    <row r="48" spans="1:5" x14ac:dyDescent="0.2">
      <c r="A48" s="33"/>
      <c r="B48" s="124" t="s">
        <v>629</v>
      </c>
      <c r="C48" s="123">
        <f>C51+C63+C95+C98+C49</f>
        <v>5574079.3599999994</v>
      </c>
      <c r="D48" s="123">
        <f>D51+D63+D95+D98+D49</f>
        <v>1363823.5699999998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3468054.4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3468054.4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3468054.4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2106024.96</v>
      </c>
      <c r="D98" s="123">
        <f>SUM(D99:D103)</f>
        <v>1363823.5699999998</v>
      </c>
    </row>
    <row r="99" spans="1:4" x14ac:dyDescent="0.2">
      <c r="A99" s="33">
        <v>2111</v>
      </c>
      <c r="B99" s="29" t="s">
        <v>643</v>
      </c>
      <c r="C99" s="34">
        <v>911657.47</v>
      </c>
      <c r="D99" s="34">
        <v>855387.96</v>
      </c>
    </row>
    <row r="100" spans="1:4" x14ac:dyDescent="0.2">
      <c r="A100" s="33">
        <v>2112</v>
      </c>
      <c r="B100" s="29" t="s">
        <v>644</v>
      </c>
      <c r="C100" s="34">
        <v>885363.35</v>
      </c>
      <c r="D100" s="34">
        <v>166706.62</v>
      </c>
    </row>
    <row r="101" spans="1:4" x14ac:dyDescent="0.2">
      <c r="A101" s="33">
        <v>2112</v>
      </c>
      <c r="B101" s="29" t="s">
        <v>645</v>
      </c>
      <c r="C101" s="34">
        <v>309004.14</v>
      </c>
      <c r="D101" s="34">
        <v>341728.99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126000</v>
      </c>
      <c r="D104" s="123">
        <f>+D105</f>
        <v>54265.77</v>
      </c>
    </row>
    <row r="105" spans="1:4" x14ac:dyDescent="0.2">
      <c r="A105" s="140">
        <v>3100</v>
      </c>
      <c r="B105" s="146" t="s">
        <v>663</v>
      </c>
      <c r="C105" s="147">
        <f>SUM(C106:C109)</f>
        <v>126000</v>
      </c>
      <c r="D105" s="147">
        <f>SUM(D106:D109)</f>
        <v>54265.77</v>
      </c>
    </row>
    <row r="106" spans="1:4" x14ac:dyDescent="0.2">
      <c r="A106" s="143"/>
      <c r="B106" s="148" t="s">
        <v>664</v>
      </c>
      <c r="C106" s="149">
        <v>0</v>
      </c>
      <c r="D106" s="149">
        <v>0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126000</v>
      </c>
      <c r="D108" s="149">
        <v>54265.77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4094726.0599999996</v>
      </c>
      <c r="D126" s="123">
        <f>D47+D48+D104-D110-D113</f>
        <v>-4095191.1100000003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72" fitToHeight="4" orientation="portrait" horizontalDpi="4294967294" verticalDpi="4294967294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MARICELA</cp:lastModifiedBy>
  <cp:lastPrinted>2023-01-26T16:14:35Z</cp:lastPrinted>
  <dcterms:created xsi:type="dcterms:W3CDTF">2012-12-11T20:36:24Z</dcterms:created>
  <dcterms:modified xsi:type="dcterms:W3CDTF">2023-01-26T16:14:58Z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